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Pol'!$A$1:$U$89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I49" i="1"/>
  <c r="G39" i="1"/>
  <c r="F39" i="1"/>
  <c r="G79" i="12"/>
  <c r="AC79" i="12"/>
  <c r="AD79" i="12"/>
  <c r="I8" i="12"/>
  <c r="Q8" i="12"/>
  <c r="U8" i="12"/>
  <c r="G9" i="12"/>
  <c r="G8" i="12" s="1"/>
  <c r="I9" i="12"/>
  <c r="K9" i="12"/>
  <c r="K8" i="12" s="1"/>
  <c r="O9" i="12"/>
  <c r="O8" i="12" s="1"/>
  <c r="Q9" i="12"/>
  <c r="U9" i="12"/>
  <c r="G11" i="12"/>
  <c r="M11" i="12" s="1"/>
  <c r="I11" i="12"/>
  <c r="K11" i="12"/>
  <c r="K10" i="12" s="1"/>
  <c r="O11" i="12"/>
  <c r="O10" i="12" s="1"/>
  <c r="Q11" i="12"/>
  <c r="U11" i="12"/>
  <c r="U10" i="12" s="1"/>
  <c r="G12" i="12"/>
  <c r="I12" i="12"/>
  <c r="K12" i="12"/>
  <c r="M12" i="12"/>
  <c r="O12" i="12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Q10" i="12" s="1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I10" i="12" s="1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I21" i="12"/>
  <c r="K21" i="12"/>
  <c r="M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1" i="12"/>
  <c r="G60" i="12" s="1"/>
  <c r="I61" i="12"/>
  <c r="K61" i="12"/>
  <c r="M61" i="12"/>
  <c r="O61" i="12"/>
  <c r="O60" i="12" s="1"/>
  <c r="Q61" i="12"/>
  <c r="U61" i="12"/>
  <c r="U60" i="12" s="1"/>
  <c r="G62" i="12"/>
  <c r="I62" i="12"/>
  <c r="K62" i="12"/>
  <c r="M62" i="12"/>
  <c r="O62" i="12"/>
  <c r="Q62" i="12"/>
  <c r="Q60" i="12" s="1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I60" i="12" s="1"/>
  <c r="K66" i="12"/>
  <c r="O66" i="12"/>
  <c r="Q66" i="12"/>
  <c r="U66" i="12"/>
  <c r="G67" i="12"/>
  <c r="M67" i="12" s="1"/>
  <c r="I67" i="12"/>
  <c r="K67" i="12"/>
  <c r="K60" i="12" s="1"/>
  <c r="O67" i="12"/>
  <c r="Q67" i="12"/>
  <c r="U67" i="12"/>
  <c r="G68" i="12"/>
  <c r="I68" i="12"/>
  <c r="K68" i="12"/>
  <c r="M68" i="12"/>
  <c r="O68" i="12"/>
  <c r="Q68" i="12"/>
  <c r="U68" i="12"/>
  <c r="G70" i="12"/>
  <c r="I70" i="12"/>
  <c r="I69" i="12" s="1"/>
  <c r="K70" i="12"/>
  <c r="M70" i="12"/>
  <c r="O70" i="12"/>
  <c r="Q70" i="12"/>
  <c r="Q69" i="12" s="1"/>
  <c r="U70" i="12"/>
  <c r="G71" i="12"/>
  <c r="M71" i="12" s="1"/>
  <c r="I71" i="12"/>
  <c r="K71" i="12"/>
  <c r="O71" i="12"/>
  <c r="Q71" i="12"/>
  <c r="U71" i="12"/>
  <c r="U69" i="12" s="1"/>
  <c r="G72" i="12"/>
  <c r="I72" i="12"/>
  <c r="K72" i="12"/>
  <c r="M72" i="12"/>
  <c r="O72" i="12"/>
  <c r="Q72" i="12"/>
  <c r="U72" i="12"/>
  <c r="G73" i="12"/>
  <c r="G69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K69" i="12" s="1"/>
  <c r="O75" i="12"/>
  <c r="Q75" i="12"/>
  <c r="U75" i="12"/>
  <c r="G76" i="12"/>
  <c r="I76" i="12"/>
  <c r="K76" i="12"/>
  <c r="M76" i="12"/>
  <c r="O76" i="12"/>
  <c r="Q76" i="12"/>
  <c r="U76" i="12"/>
  <c r="G77" i="12"/>
  <c r="I77" i="12"/>
  <c r="K77" i="12"/>
  <c r="M77" i="12"/>
  <c r="O77" i="12"/>
  <c r="O69" i="12" s="1"/>
  <c r="Q77" i="12"/>
  <c r="U77" i="12"/>
  <c r="I20" i="1"/>
  <c r="I19" i="1"/>
  <c r="I18" i="1"/>
  <c r="I17" i="1"/>
  <c r="I16" i="1"/>
  <c r="I53" i="1"/>
  <c r="AZ4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60" i="12"/>
  <c r="M10" i="12"/>
  <c r="G10" i="12"/>
  <c r="M73" i="12"/>
  <c r="M69" i="12" s="1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<sst xmlns="http://schemas.openxmlformats.org/spreadsheetml/2006/main" count="417" uniqueCount="220">
  <si>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</si>
  <si>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</si>
  <si>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</si>
  <si>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</si>
  <si>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</si>
  <si>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</si>
  <si>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</si>
  <si>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</si>
  <si>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</si>
  <si>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</si>
  <si>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</si>
  <si>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</si>
  <si>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</si>
  <si>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</si>
  <si>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</si>
  <si>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</si>
  <si>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</si>
  <si>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</si>
  <si>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</si>
  <si>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</si>
  <si>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</si>
  <si>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</si>
  <si>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</si>
  <si>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</si>
  <si>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</si>
  <si>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</si>
  <si>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</si>
  <si>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</si>
  <si>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</si>
  <si>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</si>
  <si>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</si>
  <si>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</si>
  <si>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</si>
  <si>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</si>
  <si>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</si>
  <si>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</si>
  <si>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</si>
  <si>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</si>
  <si>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</si>
  <si>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</si>
  <si>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</si>
  <si>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</si>
  <si>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</si>
  <si>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Brno, Jihomoravský kraj</t>
  </si>
  <si>
    <t>Rozpočet:</t>
  </si>
  <si>
    <t>Misto</t>
  </si>
  <si>
    <t>Rektorát MU, Žerotínovo nám. 9, Brno, Ležatá kanalizace pod 1.PP - 2.-4.etapa</t>
  </si>
  <si>
    <t>ATELIER 2005 s.r.o.</t>
  </si>
  <si>
    <t>HAVLÍČKOVA 37</t>
  </si>
  <si>
    <t>Brno</t>
  </si>
  <si>
    <t>60200</t>
  </si>
  <si>
    <t>Ing. Lubomír Cipris</t>
  </si>
  <si>
    <t>Churého 931/21</t>
  </si>
  <si>
    <t>Brno-Černovice</t>
  </si>
  <si>
    <t>61800</t>
  </si>
  <si>
    <t>40976076</t>
  </si>
  <si>
    <t>Rozpočet</t>
  </si>
  <si>
    <t>Celkem za stavbu</t>
  </si>
  <si>
    <t>CZK</t>
  </si>
  <si>
    <t xml:space="preserve">Popis rozpočtu:  - </t>
  </si>
  <si>
    <t>F1.5. Zdravotechnické instalace</t>
  </si>
  <si>
    <t>Rekapitulace dílů</t>
  </si>
  <si>
    <t>Typ dílu</t>
  </si>
  <si>
    <t>1</t>
  </si>
  <si>
    <t>Zemní práce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</si>
  <si>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</si>
  <si>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</si>
  <si>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</si>
  <si>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</si>
  <si>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</si>
  <si>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</si>
  <si>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</si>
  <si>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</si>
  <si>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</si>
  <si>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</si>
  <si>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</si>
  <si>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</si>
  <si>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</si>
  <si>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</si>
  <si>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</si>
  <si>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</si>
  <si>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</si>
  <si>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</si>
  <si>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</si>
  <si>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</si>
  <si>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</si>
  <si>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</si>
  <si>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</si>
  <si>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</si>
  <si>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</si>
  <si>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</si>
  <si>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</si>
  <si>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</si>
  <si>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</si>
  <si>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</si>
  <si>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</si>
  <si>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</si>
  <si>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</si>
  <si>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</si>
  <si>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</si>
  <si>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115100001RAA</t>
  </si>
  <si>
    <t>Čerpání vody na výšku 10 m, do 500 l, včetně pohotovosti čerpací soupravy</t>
  </si>
  <si>
    <t>h</t>
  </si>
  <si>
    <t>POL2_0</t>
  </si>
  <si>
    <t>721176222R00</t>
  </si>
  <si>
    <t>Potrubí KG svodné (ležaté) v zemi D 110 x 3,2 mm,  (SN8)</t>
  </si>
  <si>
    <t>m</t>
  </si>
  <si>
    <t>POL1_0</t>
  </si>
  <si>
    <t>721176223R00</t>
  </si>
  <si>
    <t>Potrubí KG svodné (ležaté) v zemi D 125 x 3,2 mm</t>
  </si>
  <si>
    <t>721176225R00</t>
  </si>
  <si>
    <t>Potrubí KG svodné (ležaté) v zemi D 200 x 4,9 mm,  (SN8)</t>
  </si>
  <si>
    <t>721-K-CN-přípl</t>
  </si>
  <si>
    <t>Příplatek pro kanalizaci,  (potrubí, tvarovky) - dle skutečnosti</t>
  </si>
  <si>
    <t>kpl</t>
  </si>
  <si>
    <t>721290111R00</t>
  </si>
  <si>
    <t>Zkouška těsnosti kanalizace vodou DN 125</t>
  </si>
  <si>
    <t>721290112R00</t>
  </si>
  <si>
    <t>Zkouška těsnosti kanalizace vodou DN 200</t>
  </si>
  <si>
    <t>721290123R00</t>
  </si>
  <si>
    <t>Zkouška těsnosti kanalizace kouřem DN 300</t>
  </si>
  <si>
    <t>Příplatek pro kanalizaci-doplňkové konstrukce, objímky,apod., ( dle skutečnosti )</t>
  </si>
  <si>
    <t>Příplatek pro kanalizaci, podbeton.potrubí, tvarování dna  ( dle skutečnosti )</t>
  </si>
  <si>
    <t>Příplatek za práce nezjistitelné a nezapočitatelné, při rekonstrukcích ( dle skutečnosti )</t>
  </si>
  <si>
    <t>Příplatek na realizační práce-dle skutečnosti (, odbočky,průzkum provizorní potrubí, propojení,..)</t>
  </si>
  <si>
    <t>Příplatek na DMTZ kanalizace při rekonstrukcích, ( dle skutečnosti )</t>
  </si>
  <si>
    <t>998721102R00</t>
  </si>
  <si>
    <t>Přesun hmot pro vnitřní kanalizaci, výšky do 12 m</t>
  </si>
  <si>
    <t>t</t>
  </si>
  <si>
    <t>721110806R00</t>
  </si>
  <si>
    <t>Demontáž potrubí z kameninových trub do DN 200</t>
  </si>
  <si>
    <t>721171803R00</t>
  </si>
  <si>
    <t>Demontáž potrubí z PVC do D 75 mm</t>
  </si>
  <si>
    <t>721171808R00</t>
  </si>
  <si>
    <t>Demontáž potrubí z PVC do D 114 mm</t>
  </si>
  <si>
    <t>721140802R00</t>
  </si>
  <si>
    <t>Demontáž potrubí litinového do DN 100,  - stoupačky, apod. - dle skutečnosti</t>
  </si>
  <si>
    <t>721140806R00</t>
  </si>
  <si>
    <t>Demontáž potrubí litinového do DN 150,  - ležaté, šachty, apod. - dle skutečnosti</t>
  </si>
  <si>
    <t>721290822R00</t>
  </si>
  <si>
    <t>Přesun vybouraných hmot - kanalizace, H 6 - 12 m</t>
  </si>
  <si>
    <t>721110916R00</t>
  </si>
  <si>
    <t>Oprava-propojení dosavadního potrubí kamenin.DN125</t>
  </si>
  <si>
    <t>kus</t>
  </si>
  <si>
    <t>721110917R00</t>
  </si>
  <si>
    <t>Oprava-propojení dosavadního potrubí kamenin DN150</t>
  </si>
  <si>
    <t>721110918R00</t>
  </si>
  <si>
    <t>Oprava-propojení dosavadního potrubí kamenin.DN200</t>
  </si>
  <si>
    <t>721110926R00</t>
  </si>
  <si>
    <t>Oprava potrubí kameninového, krácení trub DN 125</t>
  </si>
  <si>
    <t>721110927R00</t>
  </si>
  <si>
    <t>Oprava potrubí kameninového, krácení trub DN 150</t>
  </si>
  <si>
    <t>721110928R00</t>
  </si>
  <si>
    <t>Oprava potrubí kameninového, krácení trub DN 200</t>
  </si>
  <si>
    <t>72179CN.2-SA</t>
  </si>
  <si>
    <t>Čištění (voda) - doprava auta (dle skutečnosti), 1 auto/1 úsek/1 den ( Brno )</t>
  </si>
  <si>
    <t>Čištění kanalizace tlakovým vozem ( vodou ), do 10m, resp. mezi RŠ</t>
  </si>
  <si>
    <t>Čištění kanalizace tlakovým vozem ( vodou ), při komplikacích</t>
  </si>
  <si>
    <t>Frézová REMS-COBRA ( všechny druhy spirál ), do 10m, resp. mezi RŠ</t>
  </si>
  <si>
    <t>Frézová REMS-COBRA ( řetězy, nádstavce ), při komplikacích</t>
  </si>
  <si>
    <t>Frézování odboček ( po vyvložkování ), vč. začištění - 1 odbočka (dle skutečnosti)</t>
  </si>
  <si>
    <t>ks</t>
  </si>
  <si>
    <t>Oprava - napojení potrubí KG na stáv.potrubí, vč. vysekání a úprav stěn, apod.</t>
  </si>
  <si>
    <t>Oprava - sanace dna šachty, vč. úprav, apod.</t>
  </si>
  <si>
    <t>Oprava - sanace dna šachty, vč. úprav, bet. blok, uchycení potrubí, apod.</t>
  </si>
  <si>
    <t>Oprava - pomocné štolování, vč.přísl., v prostoru sondy-m.č.016 (dle skutečnosti)</t>
  </si>
  <si>
    <t>Prohlídka kanalizace kamerou, 50 - 100m (průzkumná kamerová prohlídka)</t>
  </si>
  <si>
    <t>Prohlídka kanalizace kamerou, 50 - 100m (závěrečná kamerová prohlídka)</t>
  </si>
  <si>
    <t>Příprava staveniště (trouby,schůdky,úprava RŠ,..) , vč. manipulace techniky, apod.</t>
  </si>
  <si>
    <t>Sanace kanalizace vložkováním, vč. přísl., do DN200 (odbočky-dle skutečnosti)</t>
  </si>
  <si>
    <t>Sanace kanalizace vložkováním, vč. přísl., DN200</t>
  </si>
  <si>
    <t>Videozáznam kamery na DVD, vč. revizní zprávy</t>
  </si>
  <si>
    <t>Zkouška těsnosti kanalizace vodou DN 200,  (sanovaná kanalizace)</t>
  </si>
  <si>
    <t>721140913R00</t>
  </si>
  <si>
    <t>Oprava-propoj.dosavadního potrubí litinového DN 70</t>
  </si>
  <si>
    <t>721140915R00</t>
  </si>
  <si>
    <t>Oprava-propoj.dosavadního potrubí litinového DN100</t>
  </si>
  <si>
    <t>721140923R00</t>
  </si>
  <si>
    <t>Oprava potrubí litinového, krácení trub DN 70</t>
  </si>
  <si>
    <t>721140925R00</t>
  </si>
  <si>
    <t>Oprava potrubí litinového, krácení trub DN 100</t>
  </si>
  <si>
    <t>721170965R00</t>
  </si>
  <si>
    <t>Oprava - propojení dosavadního potrubí PVC D 110</t>
  </si>
  <si>
    <t>722130801R00</t>
  </si>
  <si>
    <t>Demontáž potrubí ocelových závitových DN 25</t>
  </si>
  <si>
    <t>722130802R00</t>
  </si>
  <si>
    <t>Demontáž potrubí ocelových závitových DN 40</t>
  </si>
  <si>
    <t>722170801R00</t>
  </si>
  <si>
    <t>Demontáž rozvodů vody z plastů do D 32</t>
  </si>
  <si>
    <t>722181812R00</t>
  </si>
  <si>
    <t>Demontáž plstěných pásů z trub D 50</t>
  </si>
  <si>
    <t>722220861R00</t>
  </si>
  <si>
    <t>Demontáž armatur s dvěma závity G 3/4</t>
  </si>
  <si>
    <t>722220862R00</t>
  </si>
  <si>
    <t>Demontáž armatur s dvěma závity G 5/4</t>
  </si>
  <si>
    <t>722260812R00</t>
  </si>
  <si>
    <t>Demontáž vodoměrů závitových G 3/4</t>
  </si>
  <si>
    <t>722290822R00</t>
  </si>
  <si>
    <t>Přesun vybouraných hmot - vodovody, H 6 - 12 m</t>
  </si>
  <si>
    <t>725829201RT1</t>
  </si>
  <si>
    <t>Montáž baterie dřezové nástěnné včetně dodávky, pákové baterie  (m.č.012-dílna)</t>
  </si>
  <si>
    <t>725319101R00</t>
  </si>
  <si>
    <t>Montáž dřezů jednoduchých, vč. dodání dřezu,  (m.č.012-dílna)</t>
  </si>
  <si>
    <t>soubor</t>
  </si>
  <si>
    <t>998725102R00</t>
  </si>
  <si>
    <t>Přesun hmot pro zařizovací předměty, výšky do 12 m</t>
  </si>
  <si>
    <t>725110811R00</t>
  </si>
  <si>
    <t>Demontáž klozetů splachovacích</t>
  </si>
  <si>
    <t>725122813R00</t>
  </si>
  <si>
    <t>Demontáž pisoárů s nádrží + 1 záchodkem</t>
  </si>
  <si>
    <t>725820802R00</t>
  </si>
  <si>
    <t>Demontáž baterie stojánkové do 1otvoru</t>
  </si>
  <si>
    <t>725210821R00</t>
  </si>
  <si>
    <t>Demontáž umyvadel bez výtokových armatur</t>
  </si>
  <si>
    <t>725590812R00</t>
  </si>
  <si>
    <t>Přesun vybour.hmot, zařizovací předměty H 12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</si>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</sst>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1-%20PC/RTS%20Stavitel+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55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54</v>
      </c>
      <c r="D13" s="126" t="s">
        <v>53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SUMIF(F49:F52,A16,I49:I52)+SUMIF(F49:F52,"PSU",I49:I52)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SUMIF(F49:F52,A17,I49:I52)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SUMIF(F49:F52,A18,I49:I52)</f>
        <v>0</v>
      </c>
      <c r="J18" s="93"/>
    </row>
    <row r="19" spans="1:10" ht="23.25" customHeight="1" x14ac:dyDescent="0.2">
      <c r="A19" s="195" t="s">
        <v>71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SUMIF(F49:F52,A19,I49:I52)</f>
        <v>0</v>
      </c>
      <c r="J19" s="93"/>
    </row>
    <row r="20" spans="1:10" ht="23.25" customHeight="1" x14ac:dyDescent="0.2">
      <c r="A20" s="195" t="s">
        <v>72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SUMIF(F49:F52,A20,I49:I52)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43889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56</v>
      </c>
      <c r="C39" s="138" t="s">
        <v>46</v>
      </c>
      <c r="D39" s="139"/>
      <c r="E39" s="139"/>
      <c r="F39" s="147">
        <f>'Rozpočet Pol'!AC79</f>
        <v>0</v>
      </c>
      <c r="G39" s="148">
        <f>'Rozpočet Pol'!AD79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59</v>
      </c>
    </row>
    <row r="43" spans="1:52" x14ac:dyDescent="0.2">
      <c r="B43" s="162" t="s">
        <v>60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F1.5. Zdravotechnické instalace</v>
      </c>
    </row>
    <row r="46" spans="1:52" ht="15.75" x14ac:dyDescent="0.25">
      <c r="B46" s="163" t="s">
        <v>61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62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63</v>
      </c>
      <c r="C49" s="177" t="s">
        <v>64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65</v>
      </c>
      <c r="C50" s="167" t="s">
        <v>66</v>
      </c>
      <c r="D50" s="169"/>
      <c r="E50" s="169"/>
      <c r="F50" s="185" t="s">
        <v>24</v>
      </c>
      <c r="G50" s="186"/>
      <c r="H50" s="186"/>
      <c r="I50" s="187">
        <f>'Rozpočet Pol'!G10</f>
        <v>0</v>
      </c>
      <c r="J50" s="187"/>
    </row>
    <row r="51" spans="1:10" ht="25.5" customHeight="1" x14ac:dyDescent="0.2">
      <c r="A51" s="165"/>
      <c r="B51" s="168" t="s">
        <v>67</v>
      </c>
      <c r="C51" s="167" t="s">
        <v>68</v>
      </c>
      <c r="D51" s="169"/>
      <c r="E51" s="169"/>
      <c r="F51" s="185" t="s">
        <v>24</v>
      </c>
      <c r="G51" s="186"/>
      <c r="H51" s="186"/>
      <c r="I51" s="187">
        <f>'Rozpočet Pol'!G60</f>
        <v>0</v>
      </c>
      <c r="J51" s="187"/>
    </row>
    <row r="52" spans="1:10" ht="25.5" customHeight="1" x14ac:dyDescent="0.2">
      <c r="A52" s="165"/>
      <c r="B52" s="179" t="s">
        <v>69</v>
      </c>
      <c r="C52" s="180" t="s">
        <v>70</v>
      </c>
      <c r="D52" s="181"/>
      <c r="E52" s="181"/>
      <c r="F52" s="188" t="s">
        <v>24</v>
      </c>
      <c r="G52" s="189"/>
      <c r="H52" s="189"/>
      <c r="I52" s="190">
        <f>'Rozpočet Pol'!G69</f>
        <v>0</v>
      </c>
      <c r="J52" s="190"/>
    </row>
    <row r="53" spans="1:10" ht="25.5" customHeight="1" x14ac:dyDescent="0.2">
      <c r="A53" s="166"/>
      <c r="B53" s="172" t="s">
        <v>1</v>
      </c>
      <c r="C53" s="172"/>
      <c r="D53" s="173"/>
      <c r="E53" s="173"/>
      <c r="F53" s="191"/>
      <c r="G53" s="192"/>
      <c r="H53" s="192"/>
      <c r="I53" s="193">
        <f>SUM(I49:I52)</f>
        <v>0</v>
      </c>
      <c r="J53" s="193"/>
    </row>
    <row r="54" spans="1:10" x14ac:dyDescent="0.2">
      <c r="F54" s="194"/>
      <c r="G54" s="130"/>
      <c r="H54" s="194"/>
      <c r="I54" s="130"/>
      <c r="J54" s="130"/>
    </row>
    <row r="55" spans="1:10" x14ac:dyDescent="0.2">
      <c r="F55" s="194"/>
      <c r="G55" s="130"/>
      <c r="H55" s="194"/>
      <c r="I55" s="130"/>
      <c r="J55" s="130"/>
    </row>
    <row r="56" spans="1:10" x14ac:dyDescent="0.2">
      <c r="F56" s="194"/>
      <c r="G56" s="130"/>
      <c r="H56" s="194"/>
      <c r="I56" s="130"/>
      <c r="J5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53:J53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9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74</v>
      </c>
    </row>
    <row r="2" spans="1:60" ht="24.95" customHeight="1" x14ac:dyDescent="0.2">
      <c r="A2" s="204" t="s">
        <v>73</v>
      </c>
      <c r="B2" s="198"/>
      <c r="C2" s="199" t="s">
        <v>46</v>
      </c>
      <c r="D2" s="200"/>
      <c r="E2" s="200"/>
      <c r="F2" s="200"/>
      <c r="G2" s="206"/>
      <c r="AE2" t="s">
        <v>75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76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77</v>
      </c>
    </row>
    <row r="5" spans="1:60" hidden="1" x14ac:dyDescent="0.2">
      <c r="A5" s="208" t="s">
        <v>78</v>
      </c>
      <c r="B5" s="209"/>
      <c r="C5" s="210"/>
      <c r="D5" s="211"/>
      <c r="E5" s="211"/>
      <c r="F5" s="211"/>
      <c r="G5" s="212"/>
      <c r="AE5" t="s">
        <v>79</v>
      </c>
    </row>
    <row r="7" spans="1:60" ht="38.25" x14ac:dyDescent="0.2">
      <c r="A7" s="217" t="s">
        <v>80</v>
      </c>
      <c r="B7" s="218" t="s">
        <v>81</v>
      </c>
      <c r="C7" s="218" t="s">
        <v>82</v>
      </c>
      <c r="D7" s="217" t="s">
        <v>83</v>
      </c>
      <c r="E7" s="217" t="s">
        <v>84</v>
      </c>
      <c r="F7" s="213" t="s">
        <v>85</v>
      </c>
      <c r="G7" s="234" t="s">
        <v>28</v>
      </c>
      <c r="H7" s="235" t="s">
        <v>29</v>
      </c>
      <c r="I7" s="235" t="s">
        <v>86</v>
      </c>
      <c r="J7" s="235" t="s">
        <v>30</v>
      </c>
      <c r="K7" s="235" t="s">
        <v>87</v>
      </c>
      <c r="L7" s="235" t="s">
        <v>88</v>
      </c>
      <c r="M7" s="235" t="s">
        <v>89</v>
      </c>
      <c r="N7" s="235" t="s">
        <v>90</v>
      </c>
      <c r="O7" s="235" t="s">
        <v>91</v>
      </c>
      <c r="P7" s="235" t="s">
        <v>92</v>
      </c>
      <c r="Q7" s="235" t="s">
        <v>93</v>
      </c>
      <c r="R7" s="235" t="s">
        <v>94</v>
      </c>
      <c r="S7" s="235" t="s">
        <v>95</v>
      </c>
      <c r="T7" s="235" t="s">
        <v>96</v>
      </c>
      <c r="U7" s="220" t="s">
        <v>97</v>
      </c>
    </row>
    <row r="8" spans="1:60" x14ac:dyDescent="0.2">
      <c r="A8" s="236" t="s">
        <v>98</v>
      </c>
      <c r="B8" s="237" t="s">
        <v>63</v>
      </c>
      <c r="C8" s="238" t="s">
        <v>64</v>
      </c>
      <c r="D8" s="239"/>
      <c r="E8" s="240"/>
      <c r="F8" s="241"/>
      <c r="G8" s="241">
        <f>SUMIF(AE9:AE9,"&lt;&gt;NOR",G9:G9)</f>
        <v>0</v>
      </c>
      <c r="H8" s="241"/>
      <c r="I8" s="241">
        <f>SUM(I9:I9)</f>
        <v>0</v>
      </c>
      <c r="J8" s="241"/>
      <c r="K8" s="241">
        <f>SUM(K9:K9)</f>
        <v>0</v>
      </c>
      <c r="L8" s="241"/>
      <c r="M8" s="241">
        <f>SUM(M9:M9)</f>
        <v>0</v>
      </c>
      <c r="N8" s="219"/>
      <c r="O8" s="219">
        <f>SUM(O9:O9)</f>
        <v>0</v>
      </c>
      <c r="P8" s="219"/>
      <c r="Q8" s="219">
        <f>SUM(Q9:Q9)</f>
        <v>0</v>
      </c>
      <c r="R8" s="219"/>
      <c r="S8" s="219"/>
      <c r="T8" s="236"/>
      <c r="U8" s="219">
        <f>SUM(U9:U9)</f>
        <v>40.6</v>
      </c>
      <c r="AE8" t="s">
        <v>99</v>
      </c>
    </row>
    <row r="9" spans="1:60" ht="22.5" outlineLevel="1" x14ac:dyDescent="0.2">
      <c r="A9" s="215">
        <v>1</v>
      </c>
      <c r="B9" s="221" t="s">
        <v>100</v>
      </c>
      <c r="C9" s="264" t="s">
        <v>101</v>
      </c>
      <c r="D9" s="223" t="s">
        <v>102</v>
      </c>
      <c r="E9" s="229">
        <v>200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0</v>
      </c>
      <c r="M9" s="232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0.20300000000000001</v>
      </c>
      <c r="U9" s="224">
        <f>ROUND(E9*T9,2)</f>
        <v>40.6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103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x14ac:dyDescent="0.2">
      <c r="A10" s="216" t="s">
        <v>98</v>
      </c>
      <c r="B10" s="222" t="s">
        <v>65</v>
      </c>
      <c r="C10" s="265" t="s">
        <v>66</v>
      </c>
      <c r="D10" s="226"/>
      <c r="E10" s="230"/>
      <c r="F10" s="233"/>
      <c r="G10" s="233">
        <f>SUMIF(AE11:AE59,"&lt;&gt;NOR",G11:G59)</f>
        <v>0</v>
      </c>
      <c r="H10" s="233"/>
      <c r="I10" s="233">
        <f>SUM(I11:I59)</f>
        <v>0</v>
      </c>
      <c r="J10" s="233"/>
      <c r="K10" s="233">
        <f>SUM(K11:K59)</f>
        <v>0</v>
      </c>
      <c r="L10" s="233"/>
      <c r="M10" s="233">
        <f>SUM(M11:M59)</f>
        <v>0</v>
      </c>
      <c r="N10" s="227"/>
      <c r="O10" s="227">
        <f>SUM(O11:O59)</f>
        <v>1.1114899999999999</v>
      </c>
      <c r="P10" s="227"/>
      <c r="Q10" s="227">
        <f>SUM(Q11:Q59)</f>
        <v>2.4553000000000003</v>
      </c>
      <c r="R10" s="227"/>
      <c r="S10" s="227"/>
      <c r="T10" s="228"/>
      <c r="U10" s="227">
        <f>SUM(U11:U59)</f>
        <v>142.72999999999999</v>
      </c>
      <c r="AE10" t="s">
        <v>99</v>
      </c>
    </row>
    <row r="11" spans="1:60" ht="22.5" outlineLevel="1" x14ac:dyDescent="0.2">
      <c r="A11" s="215">
        <v>2</v>
      </c>
      <c r="B11" s="221" t="s">
        <v>104</v>
      </c>
      <c r="C11" s="264" t="s">
        <v>105</v>
      </c>
      <c r="D11" s="223" t="s">
        <v>106</v>
      </c>
      <c r="E11" s="229">
        <v>3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0</v>
      </c>
      <c r="M11" s="232">
        <f>G11*(1+L11/100)</f>
        <v>0</v>
      </c>
      <c r="N11" s="224">
        <v>2.0999999999999999E-3</v>
      </c>
      <c r="O11" s="224">
        <f>ROUND(E11*N11,5)</f>
        <v>6.3E-3</v>
      </c>
      <c r="P11" s="224">
        <v>0</v>
      </c>
      <c r="Q11" s="224">
        <f>ROUND(E11*P11,5)</f>
        <v>0</v>
      </c>
      <c r="R11" s="224"/>
      <c r="S11" s="224"/>
      <c r="T11" s="225">
        <v>0.8</v>
      </c>
      <c r="U11" s="224">
        <f>ROUND(E11*T11,2)</f>
        <v>2.4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107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3</v>
      </c>
      <c r="B12" s="221" t="s">
        <v>108</v>
      </c>
      <c r="C12" s="264" t="s">
        <v>109</v>
      </c>
      <c r="D12" s="223" t="s">
        <v>106</v>
      </c>
      <c r="E12" s="229">
        <v>36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0</v>
      </c>
      <c r="M12" s="232">
        <f>G12*(1+L12/100)</f>
        <v>0</v>
      </c>
      <c r="N12" s="224">
        <v>2.5200000000000001E-3</v>
      </c>
      <c r="O12" s="224">
        <f>ROUND(E12*N12,5)</f>
        <v>9.0719999999999995E-2</v>
      </c>
      <c r="P12" s="224">
        <v>0</v>
      </c>
      <c r="Q12" s="224">
        <f>ROUND(E12*P12,5)</f>
        <v>0</v>
      </c>
      <c r="R12" s="224"/>
      <c r="S12" s="224"/>
      <c r="T12" s="225">
        <v>0.8</v>
      </c>
      <c r="U12" s="224">
        <f>ROUND(E12*T12,2)</f>
        <v>28.8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107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15">
        <v>4</v>
      </c>
      <c r="B13" s="221" t="s">
        <v>110</v>
      </c>
      <c r="C13" s="264" t="s">
        <v>111</v>
      </c>
      <c r="D13" s="223" t="s">
        <v>106</v>
      </c>
      <c r="E13" s="229">
        <v>12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0</v>
      </c>
      <c r="M13" s="232">
        <f>G13*(1+L13/100)</f>
        <v>0</v>
      </c>
      <c r="N13" s="224">
        <v>4.0299999999999997E-3</v>
      </c>
      <c r="O13" s="224">
        <f>ROUND(E13*N13,5)</f>
        <v>4.836E-2</v>
      </c>
      <c r="P13" s="224">
        <v>0</v>
      </c>
      <c r="Q13" s="224">
        <f>ROUND(E13*P13,5)</f>
        <v>0</v>
      </c>
      <c r="R13" s="224"/>
      <c r="S13" s="224"/>
      <c r="T13" s="225">
        <v>0.6</v>
      </c>
      <c r="U13" s="224">
        <f>ROUND(E13*T13,2)</f>
        <v>7.2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107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15">
        <v>5</v>
      </c>
      <c r="B14" s="221" t="s">
        <v>112</v>
      </c>
      <c r="C14" s="264" t="s">
        <v>113</v>
      </c>
      <c r="D14" s="223" t="s">
        <v>114</v>
      </c>
      <c r="E14" s="229">
        <v>1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0</v>
      </c>
      <c r="M14" s="232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0</v>
      </c>
      <c r="U14" s="224">
        <f>ROUND(E14*T14,2)</f>
        <v>0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107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6</v>
      </c>
      <c r="B15" s="221" t="s">
        <v>115</v>
      </c>
      <c r="C15" s="264" t="s">
        <v>116</v>
      </c>
      <c r="D15" s="223" t="s">
        <v>106</v>
      </c>
      <c r="E15" s="229">
        <v>36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0</v>
      </c>
      <c r="M15" s="232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4.8000000000000001E-2</v>
      </c>
      <c r="U15" s="224">
        <f>ROUND(E15*T15,2)</f>
        <v>1.73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107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7</v>
      </c>
      <c r="B16" s="221" t="s">
        <v>117</v>
      </c>
      <c r="C16" s="264" t="s">
        <v>118</v>
      </c>
      <c r="D16" s="223" t="s">
        <v>106</v>
      </c>
      <c r="E16" s="229">
        <v>12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0</v>
      </c>
      <c r="M16" s="232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5.8999999999999997E-2</v>
      </c>
      <c r="U16" s="224">
        <f>ROUND(E16*T16,2)</f>
        <v>0.71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107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8</v>
      </c>
      <c r="B17" s="221" t="s">
        <v>119</v>
      </c>
      <c r="C17" s="264" t="s">
        <v>120</v>
      </c>
      <c r="D17" s="223" t="s">
        <v>106</v>
      </c>
      <c r="E17" s="229">
        <v>1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0</v>
      </c>
      <c r="M17" s="232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5.8999999999999997E-2</v>
      </c>
      <c r="U17" s="224">
        <f>ROUND(E17*T17,2)</f>
        <v>0.06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107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15">
        <v>9</v>
      </c>
      <c r="B18" s="221" t="s">
        <v>112</v>
      </c>
      <c r="C18" s="264" t="s">
        <v>121</v>
      </c>
      <c r="D18" s="223" t="s">
        <v>114</v>
      </c>
      <c r="E18" s="229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0</v>
      </c>
      <c r="M18" s="232">
        <f>G18*(1+L18/100)</f>
        <v>0</v>
      </c>
      <c r="N18" s="224">
        <v>0</v>
      </c>
      <c r="O18" s="224">
        <f>ROUND(E18*N18,5)</f>
        <v>0</v>
      </c>
      <c r="P18" s="224">
        <v>0</v>
      </c>
      <c r="Q18" s="224">
        <f>ROUND(E18*P18,5)</f>
        <v>0</v>
      </c>
      <c r="R18" s="224"/>
      <c r="S18" s="224"/>
      <c r="T18" s="225">
        <v>0</v>
      </c>
      <c r="U18" s="224">
        <f>ROUND(E18*T18,2)</f>
        <v>0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107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15">
        <v>10</v>
      </c>
      <c r="B19" s="221" t="s">
        <v>112</v>
      </c>
      <c r="C19" s="264" t="s">
        <v>122</v>
      </c>
      <c r="D19" s="223" t="s">
        <v>114</v>
      </c>
      <c r="E19" s="229">
        <v>1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0</v>
      </c>
      <c r="M19" s="232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0</v>
      </c>
      <c r="U19" s="224">
        <f>ROUND(E19*T19,2)</f>
        <v>0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107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15">
        <v>11</v>
      </c>
      <c r="B20" s="221" t="s">
        <v>112</v>
      </c>
      <c r="C20" s="264" t="s">
        <v>123</v>
      </c>
      <c r="D20" s="223" t="s">
        <v>114</v>
      </c>
      <c r="E20" s="229">
        <v>1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0</v>
      </c>
      <c r="M20" s="232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107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15">
        <v>12</v>
      </c>
      <c r="B21" s="221" t="s">
        <v>112</v>
      </c>
      <c r="C21" s="264" t="s">
        <v>124</v>
      </c>
      <c r="D21" s="223" t="s">
        <v>114</v>
      </c>
      <c r="E21" s="229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0</v>
      </c>
      <c r="M21" s="232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</v>
      </c>
      <c r="U21" s="224">
        <f>ROUND(E21*T21,2)</f>
        <v>0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107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15">
        <v>13</v>
      </c>
      <c r="B22" s="221" t="s">
        <v>112</v>
      </c>
      <c r="C22" s="264" t="s">
        <v>125</v>
      </c>
      <c r="D22" s="223" t="s">
        <v>114</v>
      </c>
      <c r="E22" s="229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0</v>
      </c>
      <c r="M22" s="232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0</v>
      </c>
      <c r="U22" s="224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107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>
        <v>14</v>
      </c>
      <c r="B23" s="221" t="s">
        <v>126</v>
      </c>
      <c r="C23" s="264" t="s">
        <v>127</v>
      </c>
      <c r="D23" s="223" t="s">
        <v>128</v>
      </c>
      <c r="E23" s="229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0</v>
      </c>
      <c r="M23" s="232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1.5229999999999999</v>
      </c>
      <c r="U23" s="224">
        <f>ROUND(E23*T23,2)</f>
        <v>1.52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107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>
        <v>15</v>
      </c>
      <c r="B24" s="221" t="s">
        <v>129</v>
      </c>
      <c r="C24" s="264" t="s">
        <v>130</v>
      </c>
      <c r="D24" s="223" t="s">
        <v>106</v>
      </c>
      <c r="E24" s="229">
        <v>48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0</v>
      </c>
      <c r="M24" s="232">
        <f>G24*(1+L24/100)</f>
        <v>0</v>
      </c>
      <c r="N24" s="224">
        <v>0</v>
      </c>
      <c r="O24" s="224">
        <f>ROUND(E24*N24,5)</f>
        <v>0</v>
      </c>
      <c r="P24" s="224">
        <v>2.6700000000000002E-2</v>
      </c>
      <c r="Q24" s="224">
        <f>ROUND(E24*P24,5)</f>
        <v>1.2816000000000001</v>
      </c>
      <c r="R24" s="224"/>
      <c r="S24" s="224"/>
      <c r="T24" s="225">
        <v>0.29299999999999998</v>
      </c>
      <c r="U24" s="224">
        <f>ROUND(E24*T24,2)</f>
        <v>14.06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107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16</v>
      </c>
      <c r="B25" s="221" t="s">
        <v>131</v>
      </c>
      <c r="C25" s="264" t="s">
        <v>132</v>
      </c>
      <c r="D25" s="223" t="s">
        <v>106</v>
      </c>
      <c r="E25" s="229">
        <v>15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0</v>
      </c>
      <c r="M25" s="232">
        <f>G25*(1+L25/100)</f>
        <v>0</v>
      </c>
      <c r="N25" s="224">
        <v>0</v>
      </c>
      <c r="O25" s="224">
        <f>ROUND(E25*N25,5)</f>
        <v>0</v>
      </c>
      <c r="P25" s="224">
        <v>2.0999999999999999E-3</v>
      </c>
      <c r="Q25" s="224">
        <f>ROUND(E25*P25,5)</f>
        <v>3.15E-2</v>
      </c>
      <c r="R25" s="224"/>
      <c r="S25" s="224"/>
      <c r="T25" s="225">
        <v>3.1E-2</v>
      </c>
      <c r="U25" s="224">
        <f>ROUND(E25*T25,2)</f>
        <v>0.47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107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>
        <v>17</v>
      </c>
      <c r="B26" s="221" t="s">
        <v>133</v>
      </c>
      <c r="C26" s="264" t="s">
        <v>134</v>
      </c>
      <c r="D26" s="223" t="s">
        <v>106</v>
      </c>
      <c r="E26" s="229">
        <v>10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0</v>
      </c>
      <c r="M26" s="232">
        <f>G26*(1+L26/100)</f>
        <v>0</v>
      </c>
      <c r="N26" s="224">
        <v>0</v>
      </c>
      <c r="O26" s="224">
        <f>ROUND(E26*N26,5)</f>
        <v>0</v>
      </c>
      <c r="P26" s="224">
        <v>1.98E-3</v>
      </c>
      <c r="Q26" s="224">
        <f>ROUND(E26*P26,5)</f>
        <v>1.9800000000000002E-2</v>
      </c>
      <c r="R26" s="224"/>
      <c r="S26" s="224"/>
      <c r="T26" s="225">
        <v>8.3000000000000004E-2</v>
      </c>
      <c r="U26" s="224">
        <f>ROUND(E26*T26,2)</f>
        <v>0.83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107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15">
        <v>18</v>
      </c>
      <c r="B27" s="221" t="s">
        <v>135</v>
      </c>
      <c r="C27" s="264" t="s">
        <v>136</v>
      </c>
      <c r="D27" s="223" t="s">
        <v>106</v>
      </c>
      <c r="E27" s="229">
        <v>30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0</v>
      </c>
      <c r="M27" s="232">
        <f>G27*(1+L27/100)</f>
        <v>0</v>
      </c>
      <c r="N27" s="224">
        <v>0</v>
      </c>
      <c r="O27" s="224">
        <f>ROUND(E27*N27,5)</f>
        <v>0</v>
      </c>
      <c r="P27" s="224">
        <v>1.4919999999999999E-2</v>
      </c>
      <c r="Q27" s="224">
        <f>ROUND(E27*P27,5)</f>
        <v>0.4476</v>
      </c>
      <c r="R27" s="224"/>
      <c r="S27" s="224"/>
      <c r="T27" s="225">
        <v>0.41299999999999998</v>
      </c>
      <c r="U27" s="224">
        <f>ROUND(E27*T27,2)</f>
        <v>12.39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107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15">
        <v>19</v>
      </c>
      <c r="B28" s="221" t="s">
        <v>137</v>
      </c>
      <c r="C28" s="264" t="s">
        <v>138</v>
      </c>
      <c r="D28" s="223" t="s">
        <v>106</v>
      </c>
      <c r="E28" s="229">
        <v>20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0</v>
      </c>
      <c r="M28" s="232">
        <f>G28*(1+L28/100)</f>
        <v>0</v>
      </c>
      <c r="N28" s="224">
        <v>0</v>
      </c>
      <c r="O28" s="224">
        <f>ROUND(E28*N28,5)</f>
        <v>0</v>
      </c>
      <c r="P28" s="224">
        <v>3.065E-2</v>
      </c>
      <c r="Q28" s="224">
        <f>ROUND(E28*P28,5)</f>
        <v>0.61299999999999999</v>
      </c>
      <c r="R28" s="224"/>
      <c r="S28" s="224"/>
      <c r="T28" s="225">
        <v>0.57599999999999996</v>
      </c>
      <c r="U28" s="224">
        <f>ROUND(E28*T28,2)</f>
        <v>11.52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107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20</v>
      </c>
      <c r="B29" s="221" t="s">
        <v>131</v>
      </c>
      <c r="C29" s="264" t="s">
        <v>132</v>
      </c>
      <c r="D29" s="223" t="s">
        <v>106</v>
      </c>
      <c r="E29" s="229">
        <v>20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0</v>
      </c>
      <c r="M29" s="232">
        <f>G29*(1+L29/100)</f>
        <v>0</v>
      </c>
      <c r="N29" s="224">
        <v>0</v>
      </c>
      <c r="O29" s="224">
        <f>ROUND(E29*N29,5)</f>
        <v>0</v>
      </c>
      <c r="P29" s="224">
        <v>2.0999999999999999E-3</v>
      </c>
      <c r="Q29" s="224">
        <f>ROUND(E29*P29,5)</f>
        <v>4.2000000000000003E-2</v>
      </c>
      <c r="R29" s="224"/>
      <c r="S29" s="224"/>
      <c r="T29" s="225">
        <v>3.1E-2</v>
      </c>
      <c r="U29" s="224">
        <f>ROUND(E29*T29,2)</f>
        <v>0.62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107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21</v>
      </c>
      <c r="B30" s="221" t="s">
        <v>133</v>
      </c>
      <c r="C30" s="264" t="s">
        <v>134</v>
      </c>
      <c r="D30" s="223" t="s">
        <v>106</v>
      </c>
      <c r="E30" s="229">
        <v>10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0</v>
      </c>
      <c r="M30" s="232">
        <f>G30*(1+L30/100)</f>
        <v>0</v>
      </c>
      <c r="N30" s="224">
        <v>0</v>
      </c>
      <c r="O30" s="224">
        <f>ROUND(E30*N30,5)</f>
        <v>0</v>
      </c>
      <c r="P30" s="224">
        <v>1.98E-3</v>
      </c>
      <c r="Q30" s="224">
        <f>ROUND(E30*P30,5)</f>
        <v>1.9800000000000002E-2</v>
      </c>
      <c r="R30" s="224"/>
      <c r="S30" s="224"/>
      <c r="T30" s="225">
        <v>8.3000000000000004E-2</v>
      </c>
      <c r="U30" s="224">
        <f>ROUND(E30*T30,2)</f>
        <v>0.83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107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22</v>
      </c>
      <c r="B31" s="221" t="s">
        <v>139</v>
      </c>
      <c r="C31" s="264" t="s">
        <v>140</v>
      </c>
      <c r="D31" s="223" t="s">
        <v>128</v>
      </c>
      <c r="E31" s="229">
        <v>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0</v>
      </c>
      <c r="M31" s="232">
        <f>G31*(1+L31/100)</f>
        <v>0</v>
      </c>
      <c r="N31" s="224">
        <v>0</v>
      </c>
      <c r="O31" s="224">
        <f>ROUND(E31*N31,5)</f>
        <v>0</v>
      </c>
      <c r="P31" s="224">
        <v>0</v>
      </c>
      <c r="Q31" s="224">
        <f>ROUND(E31*P31,5)</f>
        <v>0</v>
      </c>
      <c r="R31" s="224"/>
      <c r="S31" s="224"/>
      <c r="T31" s="225">
        <v>4.1550000000000002</v>
      </c>
      <c r="U31" s="224">
        <f>ROUND(E31*T31,2)</f>
        <v>4.16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107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15">
        <v>23</v>
      </c>
      <c r="B32" s="221" t="s">
        <v>141</v>
      </c>
      <c r="C32" s="264" t="s">
        <v>142</v>
      </c>
      <c r="D32" s="223" t="s">
        <v>143</v>
      </c>
      <c r="E32" s="229">
        <v>9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0</v>
      </c>
      <c r="M32" s="232">
        <f>G32*(1+L32/100)</f>
        <v>0</v>
      </c>
      <c r="N32" s="224">
        <v>1.3600000000000001E-3</v>
      </c>
      <c r="O32" s="224">
        <f>ROUND(E32*N32,5)</f>
        <v>1.2239999999999999E-2</v>
      </c>
      <c r="P32" s="224">
        <v>0</v>
      </c>
      <c r="Q32" s="224">
        <f>ROUND(E32*P32,5)</f>
        <v>0</v>
      </c>
      <c r="R32" s="224"/>
      <c r="S32" s="224"/>
      <c r="T32" s="225">
        <v>1.33</v>
      </c>
      <c r="U32" s="224">
        <f>ROUND(E32*T32,2)</f>
        <v>11.97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107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15">
        <v>24</v>
      </c>
      <c r="B33" s="221" t="s">
        <v>144</v>
      </c>
      <c r="C33" s="264" t="s">
        <v>145</v>
      </c>
      <c r="D33" s="223" t="s">
        <v>143</v>
      </c>
      <c r="E33" s="229">
        <v>1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0</v>
      </c>
      <c r="M33" s="232">
        <f>G33*(1+L33/100)</f>
        <v>0</v>
      </c>
      <c r="N33" s="224">
        <v>1.58E-3</v>
      </c>
      <c r="O33" s="224">
        <f>ROUND(E33*N33,5)</f>
        <v>1.58E-3</v>
      </c>
      <c r="P33" s="224">
        <v>0</v>
      </c>
      <c r="Q33" s="224">
        <f>ROUND(E33*P33,5)</f>
        <v>0</v>
      </c>
      <c r="R33" s="224"/>
      <c r="S33" s="224"/>
      <c r="T33" s="225">
        <v>1.4650000000000001</v>
      </c>
      <c r="U33" s="224">
        <f>ROUND(E33*T33,2)</f>
        <v>1.47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107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15">
        <v>25</v>
      </c>
      <c r="B34" s="221" t="s">
        <v>146</v>
      </c>
      <c r="C34" s="264" t="s">
        <v>147</v>
      </c>
      <c r="D34" s="223" t="s">
        <v>143</v>
      </c>
      <c r="E34" s="229">
        <v>6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0</v>
      </c>
      <c r="M34" s="232">
        <f>G34*(1+L34/100)</f>
        <v>0</v>
      </c>
      <c r="N34" s="224">
        <v>2.0899999999999998E-3</v>
      </c>
      <c r="O34" s="224">
        <f>ROUND(E34*N34,5)</f>
        <v>1.2540000000000001E-2</v>
      </c>
      <c r="P34" s="224">
        <v>0</v>
      </c>
      <c r="Q34" s="224">
        <f>ROUND(E34*P34,5)</f>
        <v>0</v>
      </c>
      <c r="R34" s="224"/>
      <c r="S34" s="224"/>
      <c r="T34" s="225">
        <v>1.744</v>
      </c>
      <c r="U34" s="224">
        <f>ROUND(E34*T34,2)</f>
        <v>10.46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107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26</v>
      </c>
      <c r="B35" s="221" t="s">
        <v>148</v>
      </c>
      <c r="C35" s="264" t="s">
        <v>149</v>
      </c>
      <c r="D35" s="223" t="s">
        <v>143</v>
      </c>
      <c r="E35" s="229">
        <v>9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0</v>
      </c>
      <c r="M35" s="232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0.251</v>
      </c>
      <c r="U35" s="224">
        <f>ROUND(E35*T35,2)</f>
        <v>2.2599999999999998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107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27</v>
      </c>
      <c r="B36" s="221" t="s">
        <v>150</v>
      </c>
      <c r="C36" s="264" t="s">
        <v>151</v>
      </c>
      <c r="D36" s="223" t="s">
        <v>143</v>
      </c>
      <c r="E36" s="229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0</v>
      </c>
      <c r="M36" s="232">
        <f>G36*(1+L36/100)</f>
        <v>0</v>
      </c>
      <c r="N36" s="224">
        <v>0</v>
      </c>
      <c r="O36" s="224">
        <f>ROUND(E36*N36,5)</f>
        <v>0</v>
      </c>
      <c r="P36" s="224">
        <v>0</v>
      </c>
      <c r="Q36" s="224">
        <f>ROUND(E36*P36,5)</f>
        <v>0</v>
      </c>
      <c r="R36" s="224"/>
      <c r="S36" s="224"/>
      <c r="T36" s="225">
        <v>0.27</v>
      </c>
      <c r="U36" s="224">
        <f>ROUND(E36*T36,2)</f>
        <v>0.27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107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28</v>
      </c>
      <c r="B37" s="221" t="s">
        <v>152</v>
      </c>
      <c r="C37" s="264" t="s">
        <v>153</v>
      </c>
      <c r="D37" s="223" t="s">
        <v>143</v>
      </c>
      <c r="E37" s="229">
        <v>6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0</v>
      </c>
      <c r="M37" s="232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0.309</v>
      </c>
      <c r="U37" s="224">
        <f>ROUND(E37*T37,2)</f>
        <v>1.85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107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15">
        <v>29</v>
      </c>
      <c r="B38" s="221" t="s">
        <v>154</v>
      </c>
      <c r="C38" s="264" t="s">
        <v>155</v>
      </c>
      <c r="D38" s="223" t="s">
        <v>114</v>
      </c>
      <c r="E38" s="229">
        <v>9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0</v>
      </c>
      <c r="M38" s="232">
        <f>G38*(1+L38/100)</f>
        <v>0</v>
      </c>
      <c r="N38" s="224">
        <v>2E-3</v>
      </c>
      <c r="O38" s="224">
        <f>ROUND(E38*N38,5)</f>
        <v>1.7999999999999999E-2</v>
      </c>
      <c r="P38" s="224">
        <v>0</v>
      </c>
      <c r="Q38" s="224">
        <f>ROUND(E38*P38,5)</f>
        <v>0</v>
      </c>
      <c r="R38" s="224"/>
      <c r="S38" s="224"/>
      <c r="T38" s="225">
        <v>0</v>
      </c>
      <c r="U38" s="224">
        <f>ROUND(E38*T38,2)</f>
        <v>0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107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15">
        <v>30</v>
      </c>
      <c r="B39" s="221" t="s">
        <v>154</v>
      </c>
      <c r="C39" s="264" t="s">
        <v>156</v>
      </c>
      <c r="D39" s="223" t="s">
        <v>114</v>
      </c>
      <c r="E39" s="229">
        <v>9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0</v>
      </c>
      <c r="M39" s="232">
        <f>G39*(1+L39/100)</f>
        <v>0</v>
      </c>
      <c r="N39" s="224">
        <v>2E-3</v>
      </c>
      <c r="O39" s="224">
        <f>ROUND(E39*N39,5)</f>
        <v>1.7999999999999999E-2</v>
      </c>
      <c r="P39" s="224">
        <v>0</v>
      </c>
      <c r="Q39" s="224">
        <f>ROUND(E39*P39,5)</f>
        <v>0</v>
      </c>
      <c r="R39" s="224"/>
      <c r="S39" s="224"/>
      <c r="T39" s="225">
        <v>0</v>
      </c>
      <c r="U39" s="224">
        <f>ROUND(E39*T39,2)</f>
        <v>0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107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15">
        <v>31</v>
      </c>
      <c r="B40" s="221" t="s">
        <v>154</v>
      </c>
      <c r="C40" s="264" t="s">
        <v>157</v>
      </c>
      <c r="D40" s="223" t="s">
        <v>114</v>
      </c>
      <c r="E40" s="229">
        <v>4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0</v>
      </c>
      <c r="M40" s="232">
        <f>G40*(1+L40/100)</f>
        <v>0</v>
      </c>
      <c r="N40" s="224">
        <v>2E-3</v>
      </c>
      <c r="O40" s="224">
        <f>ROUND(E40*N40,5)</f>
        <v>8.0000000000000002E-3</v>
      </c>
      <c r="P40" s="224">
        <v>0</v>
      </c>
      <c r="Q40" s="224">
        <f>ROUND(E40*P40,5)</f>
        <v>0</v>
      </c>
      <c r="R40" s="224"/>
      <c r="S40" s="224"/>
      <c r="T40" s="225">
        <v>0</v>
      </c>
      <c r="U40" s="224">
        <f>ROUND(E40*T40,2)</f>
        <v>0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107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15">
        <v>32</v>
      </c>
      <c r="B41" s="221" t="s">
        <v>154</v>
      </c>
      <c r="C41" s="264" t="s">
        <v>158</v>
      </c>
      <c r="D41" s="223" t="s">
        <v>114</v>
      </c>
      <c r="E41" s="229">
        <v>9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0</v>
      </c>
      <c r="M41" s="232">
        <f>G41*(1+L41/100)</f>
        <v>0</v>
      </c>
      <c r="N41" s="224">
        <v>2E-3</v>
      </c>
      <c r="O41" s="224">
        <f>ROUND(E41*N41,5)</f>
        <v>1.7999999999999999E-2</v>
      </c>
      <c r="P41" s="224">
        <v>0</v>
      </c>
      <c r="Q41" s="224">
        <f>ROUND(E41*P41,5)</f>
        <v>0</v>
      </c>
      <c r="R41" s="224"/>
      <c r="S41" s="224"/>
      <c r="T41" s="225">
        <v>0</v>
      </c>
      <c r="U41" s="224">
        <f>ROUND(E41*T41,2)</f>
        <v>0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107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15">
        <v>33</v>
      </c>
      <c r="B42" s="221" t="s">
        <v>154</v>
      </c>
      <c r="C42" s="264" t="s">
        <v>159</v>
      </c>
      <c r="D42" s="223" t="s">
        <v>114</v>
      </c>
      <c r="E42" s="229">
        <v>4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0</v>
      </c>
      <c r="M42" s="232">
        <f>G42*(1+L42/100)</f>
        <v>0</v>
      </c>
      <c r="N42" s="224">
        <v>2E-3</v>
      </c>
      <c r="O42" s="224">
        <f>ROUND(E42*N42,5)</f>
        <v>8.0000000000000002E-3</v>
      </c>
      <c r="P42" s="224">
        <v>0</v>
      </c>
      <c r="Q42" s="224">
        <f>ROUND(E42*P42,5)</f>
        <v>0</v>
      </c>
      <c r="R42" s="224"/>
      <c r="S42" s="224"/>
      <c r="T42" s="225">
        <v>0</v>
      </c>
      <c r="U42" s="224">
        <f>ROUND(E42*T42,2)</f>
        <v>0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107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15">
        <v>34</v>
      </c>
      <c r="B43" s="221" t="s">
        <v>154</v>
      </c>
      <c r="C43" s="264" t="s">
        <v>160</v>
      </c>
      <c r="D43" s="223" t="s">
        <v>161</v>
      </c>
      <c r="E43" s="229">
        <v>7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0</v>
      </c>
      <c r="M43" s="232">
        <f>G43*(1+L43/100)</f>
        <v>0</v>
      </c>
      <c r="N43" s="224">
        <v>2E-3</v>
      </c>
      <c r="O43" s="224">
        <f>ROUND(E43*N43,5)</f>
        <v>1.4E-2</v>
      </c>
      <c r="P43" s="224">
        <v>0</v>
      </c>
      <c r="Q43" s="224">
        <f>ROUND(E43*P43,5)</f>
        <v>0</v>
      </c>
      <c r="R43" s="224"/>
      <c r="S43" s="224"/>
      <c r="T43" s="225">
        <v>0</v>
      </c>
      <c r="U43" s="224">
        <f>ROUND(E43*T43,2)</f>
        <v>0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107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15">
        <v>35</v>
      </c>
      <c r="B44" s="221" t="s">
        <v>154</v>
      </c>
      <c r="C44" s="264" t="s">
        <v>162</v>
      </c>
      <c r="D44" s="223" t="s">
        <v>114</v>
      </c>
      <c r="E44" s="229">
        <v>9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0</v>
      </c>
      <c r="M44" s="232">
        <f>G44*(1+L44/100)</f>
        <v>0</v>
      </c>
      <c r="N44" s="224">
        <v>0.02</v>
      </c>
      <c r="O44" s="224">
        <f>ROUND(E44*N44,5)</f>
        <v>0.18</v>
      </c>
      <c r="P44" s="224">
        <v>0</v>
      </c>
      <c r="Q44" s="224">
        <f>ROUND(E44*P44,5)</f>
        <v>0</v>
      </c>
      <c r="R44" s="224"/>
      <c r="S44" s="224"/>
      <c r="T44" s="225">
        <v>0</v>
      </c>
      <c r="U44" s="224">
        <f>ROUND(E44*T44,2)</f>
        <v>0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107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36</v>
      </c>
      <c r="B45" s="221" t="s">
        <v>154</v>
      </c>
      <c r="C45" s="264" t="s">
        <v>163</v>
      </c>
      <c r="D45" s="223" t="s">
        <v>114</v>
      </c>
      <c r="E45" s="229">
        <v>2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0</v>
      </c>
      <c r="M45" s="232">
        <f>G45*(1+L45/100)</f>
        <v>0</v>
      </c>
      <c r="N45" s="224">
        <v>0.02</v>
      </c>
      <c r="O45" s="224">
        <f>ROUND(E45*N45,5)</f>
        <v>0.04</v>
      </c>
      <c r="P45" s="224">
        <v>0</v>
      </c>
      <c r="Q45" s="224">
        <f>ROUND(E45*P45,5)</f>
        <v>0</v>
      </c>
      <c r="R45" s="224"/>
      <c r="S45" s="224"/>
      <c r="T45" s="225">
        <v>0</v>
      </c>
      <c r="U45" s="224">
        <f>ROUND(E45*T45,2)</f>
        <v>0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107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15">
        <v>37</v>
      </c>
      <c r="B46" s="221" t="s">
        <v>154</v>
      </c>
      <c r="C46" s="264" t="s">
        <v>164</v>
      </c>
      <c r="D46" s="223" t="s">
        <v>114</v>
      </c>
      <c r="E46" s="229">
        <v>2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0</v>
      </c>
      <c r="M46" s="232">
        <f>G46*(1+L46/100)</f>
        <v>0</v>
      </c>
      <c r="N46" s="224">
        <v>0.02</v>
      </c>
      <c r="O46" s="224">
        <f>ROUND(E46*N46,5)</f>
        <v>0.04</v>
      </c>
      <c r="P46" s="224">
        <v>0</v>
      </c>
      <c r="Q46" s="224">
        <f>ROUND(E46*P46,5)</f>
        <v>0</v>
      </c>
      <c r="R46" s="224"/>
      <c r="S46" s="224"/>
      <c r="T46" s="225">
        <v>0</v>
      </c>
      <c r="U46" s="224">
        <f>ROUND(E46*T46,2)</f>
        <v>0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107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15">
        <v>38</v>
      </c>
      <c r="B47" s="221" t="s">
        <v>154</v>
      </c>
      <c r="C47" s="264" t="s">
        <v>165</v>
      </c>
      <c r="D47" s="223" t="s">
        <v>114</v>
      </c>
      <c r="E47" s="229">
        <v>1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0</v>
      </c>
      <c r="M47" s="232">
        <f>G47*(1+L47/100)</f>
        <v>0</v>
      </c>
      <c r="N47" s="224">
        <v>0.02</v>
      </c>
      <c r="O47" s="224">
        <f>ROUND(E47*N47,5)</f>
        <v>0.02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107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15">
        <v>39</v>
      </c>
      <c r="B48" s="221" t="s">
        <v>154</v>
      </c>
      <c r="C48" s="264" t="s">
        <v>166</v>
      </c>
      <c r="D48" s="223" t="s">
        <v>106</v>
      </c>
      <c r="E48" s="229">
        <v>55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0</v>
      </c>
      <c r="M48" s="232">
        <f>G48*(1+L48/100)</f>
        <v>0</v>
      </c>
      <c r="N48" s="224">
        <v>2E-3</v>
      </c>
      <c r="O48" s="224">
        <f>ROUND(E48*N48,5)</f>
        <v>0.11</v>
      </c>
      <c r="P48" s="224">
        <v>0</v>
      </c>
      <c r="Q48" s="224">
        <f>ROUND(E48*P48,5)</f>
        <v>0</v>
      </c>
      <c r="R48" s="224"/>
      <c r="S48" s="224"/>
      <c r="T48" s="225">
        <v>0</v>
      </c>
      <c r="U48" s="224">
        <f>ROUND(E48*T48,2)</f>
        <v>0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107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15">
        <v>40</v>
      </c>
      <c r="B49" s="221" t="s">
        <v>154</v>
      </c>
      <c r="C49" s="264" t="s">
        <v>167</v>
      </c>
      <c r="D49" s="223" t="s">
        <v>106</v>
      </c>
      <c r="E49" s="229">
        <v>90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0</v>
      </c>
      <c r="M49" s="232">
        <f>G49*(1+L49/100)</f>
        <v>0</v>
      </c>
      <c r="N49" s="224">
        <v>2E-3</v>
      </c>
      <c r="O49" s="224">
        <f>ROUND(E49*N49,5)</f>
        <v>0.18</v>
      </c>
      <c r="P49" s="224">
        <v>0</v>
      </c>
      <c r="Q49" s="224">
        <f>ROUND(E49*P49,5)</f>
        <v>0</v>
      </c>
      <c r="R49" s="224"/>
      <c r="S49" s="224"/>
      <c r="T49" s="225">
        <v>0</v>
      </c>
      <c r="U49" s="224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107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15">
        <v>41</v>
      </c>
      <c r="B50" s="221" t="s">
        <v>154</v>
      </c>
      <c r="C50" s="264" t="s">
        <v>168</v>
      </c>
      <c r="D50" s="223" t="s">
        <v>114</v>
      </c>
      <c r="E50" s="229">
        <v>1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0</v>
      </c>
      <c r="M50" s="232">
        <f>G50*(1+L50/100)</f>
        <v>0</v>
      </c>
      <c r="N50" s="224">
        <v>0.1</v>
      </c>
      <c r="O50" s="224">
        <f>ROUND(E50*N50,5)</f>
        <v>0.1</v>
      </c>
      <c r="P50" s="224">
        <v>0</v>
      </c>
      <c r="Q50" s="224">
        <f>ROUND(E50*P50,5)</f>
        <v>0</v>
      </c>
      <c r="R50" s="224"/>
      <c r="S50" s="224"/>
      <c r="T50" s="225">
        <v>0</v>
      </c>
      <c r="U50" s="224">
        <f>ROUND(E50*T50,2)</f>
        <v>0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107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15">
        <v>42</v>
      </c>
      <c r="B51" s="221" t="s">
        <v>154</v>
      </c>
      <c r="C51" s="264" t="s">
        <v>169</v>
      </c>
      <c r="D51" s="223" t="s">
        <v>114</v>
      </c>
      <c r="E51" s="229">
        <v>1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0</v>
      </c>
      <c r="M51" s="232">
        <f>G51*(1+L51/100)</f>
        <v>0</v>
      </c>
      <c r="N51" s="224">
        <v>3.0000000000000001E-3</v>
      </c>
      <c r="O51" s="224">
        <f>ROUND(E51*N51,5)</f>
        <v>3.0000000000000001E-3</v>
      </c>
      <c r="P51" s="224">
        <v>0</v>
      </c>
      <c r="Q51" s="224">
        <f>ROUND(E51*P51,5)</f>
        <v>0</v>
      </c>
      <c r="R51" s="224"/>
      <c r="S51" s="224"/>
      <c r="T51" s="225">
        <v>0</v>
      </c>
      <c r="U51" s="224">
        <f>ROUND(E51*T51,2)</f>
        <v>0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107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43</v>
      </c>
      <c r="B52" s="221" t="s">
        <v>154</v>
      </c>
      <c r="C52" s="264" t="s">
        <v>170</v>
      </c>
      <c r="D52" s="223" t="s">
        <v>106</v>
      </c>
      <c r="E52" s="229">
        <v>35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0</v>
      </c>
      <c r="M52" s="232">
        <f>G52*(1+L52/100)</f>
        <v>0</v>
      </c>
      <c r="N52" s="224">
        <v>5.0000000000000001E-3</v>
      </c>
      <c r="O52" s="224">
        <f>ROUND(E52*N52,5)</f>
        <v>0.17499999999999999</v>
      </c>
      <c r="P52" s="224">
        <v>0</v>
      </c>
      <c r="Q52" s="224">
        <f>ROUND(E52*P52,5)</f>
        <v>0</v>
      </c>
      <c r="R52" s="224"/>
      <c r="S52" s="224"/>
      <c r="T52" s="225">
        <v>0</v>
      </c>
      <c r="U52" s="224">
        <f>ROUND(E52*T52,2)</f>
        <v>0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107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44</v>
      </c>
      <c r="B53" s="221" t="s">
        <v>154</v>
      </c>
      <c r="C53" s="264" t="s">
        <v>171</v>
      </c>
      <c r="D53" s="223" t="s">
        <v>114</v>
      </c>
      <c r="E53" s="229">
        <v>1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0</v>
      </c>
      <c r="M53" s="232">
        <f>G53*(1+L53/100)</f>
        <v>0</v>
      </c>
      <c r="N53" s="224">
        <v>1E-3</v>
      </c>
      <c r="O53" s="224">
        <f>ROUND(E53*N53,5)</f>
        <v>1E-3</v>
      </c>
      <c r="P53" s="224">
        <v>0</v>
      </c>
      <c r="Q53" s="224">
        <f>ROUND(E53*P53,5)</f>
        <v>0</v>
      </c>
      <c r="R53" s="224"/>
      <c r="S53" s="224"/>
      <c r="T53" s="225">
        <v>0</v>
      </c>
      <c r="U53" s="224">
        <f>ROUND(E53*T53,2)</f>
        <v>0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107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15">
        <v>45</v>
      </c>
      <c r="B54" s="221" t="s">
        <v>117</v>
      </c>
      <c r="C54" s="264" t="s">
        <v>172</v>
      </c>
      <c r="D54" s="223" t="s">
        <v>106</v>
      </c>
      <c r="E54" s="229">
        <v>90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0</v>
      </c>
      <c r="M54" s="232">
        <f>G54*(1+L54/100)</f>
        <v>0</v>
      </c>
      <c r="N54" s="224">
        <v>0</v>
      </c>
      <c r="O54" s="224">
        <f>ROUND(E54*N54,5)</f>
        <v>0</v>
      </c>
      <c r="P54" s="224">
        <v>0</v>
      </c>
      <c r="Q54" s="224">
        <f>ROUND(E54*P54,5)</f>
        <v>0</v>
      </c>
      <c r="R54" s="224"/>
      <c r="S54" s="224"/>
      <c r="T54" s="225">
        <v>5.8999999999999997E-2</v>
      </c>
      <c r="U54" s="224">
        <f>ROUND(E54*T54,2)</f>
        <v>5.31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107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46</v>
      </c>
      <c r="B55" s="221" t="s">
        <v>173</v>
      </c>
      <c r="C55" s="264" t="s">
        <v>174</v>
      </c>
      <c r="D55" s="223" t="s">
        <v>143</v>
      </c>
      <c r="E55" s="229">
        <v>2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0</v>
      </c>
      <c r="M55" s="232">
        <f>G55*(1+L55/100)</f>
        <v>0</v>
      </c>
      <c r="N55" s="224">
        <v>0</v>
      </c>
      <c r="O55" s="224">
        <f>ROUND(E55*N55,5)</f>
        <v>0</v>
      </c>
      <c r="P55" s="224">
        <v>0</v>
      </c>
      <c r="Q55" s="224">
        <f>ROUND(E55*P55,5)</f>
        <v>0</v>
      </c>
      <c r="R55" s="224"/>
      <c r="S55" s="224"/>
      <c r="T55" s="225">
        <v>0.83399999999999996</v>
      </c>
      <c r="U55" s="224">
        <f>ROUND(E55*T55,2)</f>
        <v>1.67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107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47</v>
      </c>
      <c r="B56" s="221" t="s">
        <v>175</v>
      </c>
      <c r="C56" s="264" t="s">
        <v>176</v>
      </c>
      <c r="D56" s="223" t="s">
        <v>143</v>
      </c>
      <c r="E56" s="229">
        <v>16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0</v>
      </c>
      <c r="M56" s="232">
        <f>G56*(1+L56/100)</f>
        <v>0</v>
      </c>
      <c r="N56" s="224">
        <v>0</v>
      </c>
      <c r="O56" s="224">
        <f>ROUND(E56*N56,5)</f>
        <v>0</v>
      </c>
      <c r="P56" s="224">
        <v>0</v>
      </c>
      <c r="Q56" s="224">
        <f>ROUND(E56*P56,5)</f>
        <v>0</v>
      </c>
      <c r="R56" s="224"/>
      <c r="S56" s="224"/>
      <c r="T56" s="225">
        <v>0.99199999999999999</v>
      </c>
      <c r="U56" s="224">
        <f>ROUND(E56*T56,2)</f>
        <v>15.87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107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>
        <v>48</v>
      </c>
      <c r="B57" s="221" t="s">
        <v>177</v>
      </c>
      <c r="C57" s="264" t="s">
        <v>178</v>
      </c>
      <c r="D57" s="223" t="s">
        <v>143</v>
      </c>
      <c r="E57" s="229">
        <v>2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0</v>
      </c>
      <c r="M57" s="232">
        <f>G57*(1+L57/100)</f>
        <v>0</v>
      </c>
      <c r="N57" s="224">
        <v>0</v>
      </c>
      <c r="O57" s="224">
        <f>ROUND(E57*N57,5)</f>
        <v>0</v>
      </c>
      <c r="P57" s="224">
        <v>0</v>
      </c>
      <c r="Q57" s="224">
        <f>ROUND(E57*P57,5)</f>
        <v>0</v>
      </c>
      <c r="R57" s="224"/>
      <c r="S57" s="224"/>
      <c r="T57" s="225">
        <v>0.14499999999999999</v>
      </c>
      <c r="U57" s="224">
        <f>ROUND(E57*T57,2)</f>
        <v>0.28999999999999998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107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49</v>
      </c>
      <c r="B58" s="221" t="s">
        <v>179</v>
      </c>
      <c r="C58" s="264" t="s">
        <v>180</v>
      </c>
      <c r="D58" s="223" t="s">
        <v>143</v>
      </c>
      <c r="E58" s="229">
        <v>16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0</v>
      </c>
      <c r="M58" s="232">
        <f>G58*(1+L58/100)</f>
        <v>0</v>
      </c>
      <c r="N58" s="224">
        <v>0</v>
      </c>
      <c r="O58" s="224">
        <f>ROUND(E58*N58,5)</f>
        <v>0</v>
      </c>
      <c r="P58" s="224">
        <v>0</v>
      </c>
      <c r="Q58" s="224">
        <f>ROUND(E58*P58,5)</f>
        <v>0</v>
      </c>
      <c r="R58" s="224"/>
      <c r="S58" s="224"/>
      <c r="T58" s="225">
        <v>0.20599999999999999</v>
      </c>
      <c r="U58" s="224">
        <f>ROUND(E58*T58,2)</f>
        <v>3.3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107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>
        <v>50</v>
      </c>
      <c r="B59" s="221" t="s">
        <v>181</v>
      </c>
      <c r="C59" s="264" t="s">
        <v>182</v>
      </c>
      <c r="D59" s="223" t="s">
        <v>143</v>
      </c>
      <c r="E59" s="229">
        <v>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0</v>
      </c>
      <c r="M59" s="232">
        <f>G59*(1+L59/100)</f>
        <v>0</v>
      </c>
      <c r="N59" s="224">
        <v>6.7499999999999999E-3</v>
      </c>
      <c r="O59" s="224">
        <f>ROUND(E59*N59,5)</f>
        <v>6.7499999999999999E-3</v>
      </c>
      <c r="P59" s="224">
        <v>0</v>
      </c>
      <c r="Q59" s="224">
        <f>ROUND(E59*P59,5)</f>
        <v>0</v>
      </c>
      <c r="R59" s="224"/>
      <c r="S59" s="224"/>
      <c r="T59" s="225">
        <v>0.70899999999999996</v>
      </c>
      <c r="U59" s="224">
        <f>ROUND(E59*T59,2)</f>
        <v>0.71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107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x14ac:dyDescent="0.2">
      <c r="A60" s="216" t="s">
        <v>98</v>
      </c>
      <c r="B60" s="222" t="s">
        <v>67</v>
      </c>
      <c r="C60" s="265" t="s">
        <v>68</v>
      </c>
      <c r="D60" s="226"/>
      <c r="E60" s="230"/>
      <c r="F60" s="233"/>
      <c r="G60" s="233">
        <f>SUMIF(AE61:AE68,"&lt;&gt;NOR",G61:G68)</f>
        <v>0</v>
      </c>
      <c r="H60" s="233"/>
      <c r="I60" s="233">
        <f>SUM(I61:I68)</f>
        <v>0</v>
      </c>
      <c r="J60" s="233"/>
      <c r="K60" s="233">
        <f>SUM(K61:K68)</f>
        <v>0</v>
      </c>
      <c r="L60" s="233"/>
      <c r="M60" s="233">
        <f>SUM(M61:M68)</f>
        <v>0</v>
      </c>
      <c r="N60" s="227"/>
      <c r="O60" s="227">
        <f>SUM(O61:O68)</f>
        <v>0</v>
      </c>
      <c r="P60" s="227"/>
      <c r="Q60" s="227">
        <f>SUM(Q61:Q68)</f>
        <v>0.16314999999999996</v>
      </c>
      <c r="R60" s="227"/>
      <c r="S60" s="227"/>
      <c r="T60" s="228"/>
      <c r="U60" s="227">
        <f>SUM(U61:U68)</f>
        <v>18.04</v>
      </c>
      <c r="AE60" t="s">
        <v>99</v>
      </c>
    </row>
    <row r="61" spans="1:60" outlineLevel="1" x14ac:dyDescent="0.2">
      <c r="A61" s="215">
        <v>51</v>
      </c>
      <c r="B61" s="221" t="s">
        <v>183</v>
      </c>
      <c r="C61" s="264" t="s">
        <v>184</v>
      </c>
      <c r="D61" s="223" t="s">
        <v>106</v>
      </c>
      <c r="E61" s="229">
        <v>20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0</v>
      </c>
      <c r="M61" s="232">
        <f>G61*(1+L61/100)</f>
        <v>0</v>
      </c>
      <c r="N61" s="224">
        <v>0</v>
      </c>
      <c r="O61" s="224">
        <f>ROUND(E61*N61,5)</f>
        <v>0</v>
      </c>
      <c r="P61" s="224">
        <v>2.1299999999999999E-3</v>
      </c>
      <c r="Q61" s="224">
        <f>ROUND(E61*P61,5)</f>
        <v>4.2599999999999999E-2</v>
      </c>
      <c r="R61" s="224"/>
      <c r="S61" s="224"/>
      <c r="T61" s="225">
        <v>0.17299999999999999</v>
      </c>
      <c r="U61" s="224">
        <f>ROUND(E61*T61,2)</f>
        <v>3.46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107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52</v>
      </c>
      <c r="B62" s="221" t="s">
        <v>185</v>
      </c>
      <c r="C62" s="264" t="s">
        <v>186</v>
      </c>
      <c r="D62" s="223" t="s">
        <v>106</v>
      </c>
      <c r="E62" s="229">
        <v>15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0</v>
      </c>
      <c r="M62" s="232">
        <f>G62*(1+L62/100)</f>
        <v>0</v>
      </c>
      <c r="N62" s="224">
        <v>0</v>
      </c>
      <c r="O62" s="224">
        <f>ROUND(E62*N62,5)</f>
        <v>0</v>
      </c>
      <c r="P62" s="224">
        <v>4.9699999999999996E-3</v>
      </c>
      <c r="Q62" s="224">
        <f>ROUND(E62*P62,5)</f>
        <v>7.4550000000000005E-2</v>
      </c>
      <c r="R62" s="224"/>
      <c r="S62" s="224"/>
      <c r="T62" s="225">
        <v>0.20399999999999999</v>
      </c>
      <c r="U62" s="224">
        <f>ROUND(E62*T62,2)</f>
        <v>3.06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107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>
        <v>53</v>
      </c>
      <c r="B63" s="221" t="s">
        <v>187</v>
      </c>
      <c r="C63" s="264" t="s">
        <v>188</v>
      </c>
      <c r="D63" s="223" t="s">
        <v>106</v>
      </c>
      <c r="E63" s="229">
        <v>30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0</v>
      </c>
      <c r="M63" s="232">
        <f>G63*(1+L63/100)</f>
        <v>0</v>
      </c>
      <c r="N63" s="224">
        <v>0</v>
      </c>
      <c r="O63" s="224">
        <f>ROUND(E63*N63,5)</f>
        <v>0</v>
      </c>
      <c r="P63" s="224">
        <v>2.7999999999999998E-4</v>
      </c>
      <c r="Q63" s="224">
        <f>ROUND(E63*P63,5)</f>
        <v>8.3999999999999995E-3</v>
      </c>
      <c r="R63" s="224"/>
      <c r="S63" s="224"/>
      <c r="T63" s="225">
        <v>5.1999999999999998E-2</v>
      </c>
      <c r="U63" s="224">
        <f>ROUND(E63*T63,2)</f>
        <v>1.56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107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54</v>
      </c>
      <c r="B64" s="221" t="s">
        <v>189</v>
      </c>
      <c r="C64" s="264" t="s">
        <v>190</v>
      </c>
      <c r="D64" s="223" t="s">
        <v>106</v>
      </c>
      <c r="E64" s="229">
        <v>65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0</v>
      </c>
      <c r="M64" s="232">
        <f>G64*(1+L64/100)</f>
        <v>0</v>
      </c>
      <c r="N64" s="224">
        <v>0</v>
      </c>
      <c r="O64" s="224">
        <f>ROUND(E64*N64,5)</f>
        <v>0</v>
      </c>
      <c r="P64" s="224">
        <v>2.3000000000000001E-4</v>
      </c>
      <c r="Q64" s="224">
        <f>ROUND(E64*P64,5)</f>
        <v>1.495E-2</v>
      </c>
      <c r="R64" s="224"/>
      <c r="S64" s="224"/>
      <c r="T64" s="225">
        <v>7.1999999999999995E-2</v>
      </c>
      <c r="U64" s="224">
        <f>ROUND(E64*T64,2)</f>
        <v>4.68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107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>
        <v>55</v>
      </c>
      <c r="B65" s="221" t="s">
        <v>191</v>
      </c>
      <c r="C65" s="264" t="s">
        <v>192</v>
      </c>
      <c r="D65" s="223" t="s">
        <v>143</v>
      </c>
      <c r="E65" s="229">
        <v>10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0</v>
      </c>
      <c r="M65" s="232">
        <f>G65*(1+L65/100)</f>
        <v>0</v>
      </c>
      <c r="N65" s="224">
        <v>0</v>
      </c>
      <c r="O65" s="224">
        <f>ROUND(E65*N65,5)</f>
        <v>0</v>
      </c>
      <c r="P65" s="224">
        <v>5.2999999999999998E-4</v>
      </c>
      <c r="Q65" s="224">
        <f>ROUND(E65*P65,5)</f>
        <v>5.3E-3</v>
      </c>
      <c r="R65" s="224"/>
      <c r="S65" s="224"/>
      <c r="T65" s="225">
        <v>6.2E-2</v>
      </c>
      <c r="U65" s="224">
        <f>ROUND(E65*T65,2)</f>
        <v>0.62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107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56</v>
      </c>
      <c r="B66" s="221" t="s">
        <v>193</v>
      </c>
      <c r="C66" s="264" t="s">
        <v>194</v>
      </c>
      <c r="D66" s="223" t="s">
        <v>143</v>
      </c>
      <c r="E66" s="229">
        <v>5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0</v>
      </c>
      <c r="M66" s="232">
        <f>G66*(1+L66/100)</f>
        <v>0</v>
      </c>
      <c r="N66" s="224">
        <v>0</v>
      </c>
      <c r="O66" s="224">
        <f>ROUND(E66*N66,5)</f>
        <v>0</v>
      </c>
      <c r="P66" s="224">
        <v>1.23E-3</v>
      </c>
      <c r="Q66" s="224">
        <f>ROUND(E66*P66,5)</f>
        <v>6.1500000000000001E-3</v>
      </c>
      <c r="R66" s="224"/>
      <c r="S66" s="224"/>
      <c r="T66" s="225">
        <v>7.1999999999999995E-2</v>
      </c>
      <c r="U66" s="224">
        <f>ROUND(E66*T66,2)</f>
        <v>0.36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107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57</v>
      </c>
      <c r="B67" s="221" t="s">
        <v>195</v>
      </c>
      <c r="C67" s="264" t="s">
        <v>196</v>
      </c>
      <c r="D67" s="223" t="s">
        <v>143</v>
      </c>
      <c r="E67" s="229">
        <v>2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0</v>
      </c>
      <c r="M67" s="232">
        <f>G67*(1+L67/100)</f>
        <v>0</v>
      </c>
      <c r="N67" s="224">
        <v>0</v>
      </c>
      <c r="O67" s="224">
        <f>ROUND(E67*N67,5)</f>
        <v>0</v>
      </c>
      <c r="P67" s="224">
        <v>5.5999999999999999E-3</v>
      </c>
      <c r="Q67" s="224">
        <f>ROUND(E67*P67,5)</f>
        <v>1.12E-2</v>
      </c>
      <c r="R67" s="224"/>
      <c r="S67" s="224"/>
      <c r="T67" s="225">
        <v>7.1999999999999995E-2</v>
      </c>
      <c r="U67" s="224">
        <f>ROUND(E67*T67,2)</f>
        <v>0.14000000000000001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107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58</v>
      </c>
      <c r="B68" s="221" t="s">
        <v>197</v>
      </c>
      <c r="C68" s="264" t="s">
        <v>198</v>
      </c>
      <c r="D68" s="223" t="s">
        <v>128</v>
      </c>
      <c r="E68" s="229">
        <v>1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0</v>
      </c>
      <c r="M68" s="232">
        <f>G68*(1+L68/100)</f>
        <v>0</v>
      </c>
      <c r="N68" s="224">
        <v>0</v>
      </c>
      <c r="O68" s="224">
        <f>ROUND(E68*N68,5)</f>
        <v>0</v>
      </c>
      <c r="P68" s="224">
        <v>0</v>
      </c>
      <c r="Q68" s="224">
        <f>ROUND(E68*P68,5)</f>
        <v>0</v>
      </c>
      <c r="R68" s="224"/>
      <c r="S68" s="224"/>
      <c r="T68" s="225">
        <v>4.1550000000000002</v>
      </c>
      <c r="U68" s="224">
        <f>ROUND(E68*T68,2)</f>
        <v>4.16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107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x14ac:dyDescent="0.2">
      <c r="A69" s="216" t="s">
        <v>98</v>
      </c>
      <c r="B69" s="222" t="s">
        <v>69</v>
      </c>
      <c r="C69" s="265" t="s">
        <v>70</v>
      </c>
      <c r="D69" s="226"/>
      <c r="E69" s="230"/>
      <c r="F69" s="233"/>
      <c r="G69" s="233">
        <f>SUMIF(AE70:AE77,"&lt;&gt;NOR",G70:G77)</f>
        <v>0</v>
      </c>
      <c r="H69" s="233"/>
      <c r="I69" s="233">
        <f>SUM(I70:I77)</f>
        <v>0</v>
      </c>
      <c r="J69" s="233"/>
      <c r="K69" s="233">
        <f>SUM(K70:K77)</f>
        <v>0</v>
      </c>
      <c r="L69" s="233"/>
      <c r="M69" s="233">
        <f>SUM(M70:M77)</f>
        <v>0</v>
      </c>
      <c r="N69" s="227"/>
      <c r="O69" s="227">
        <f>SUM(O70:O77)</f>
        <v>2.4399999999999999E-3</v>
      </c>
      <c r="P69" s="227"/>
      <c r="Q69" s="227">
        <f>SUM(Q70:Q77)</f>
        <v>0.1137</v>
      </c>
      <c r="R69" s="227"/>
      <c r="S69" s="227"/>
      <c r="T69" s="228"/>
      <c r="U69" s="227">
        <f>SUM(U70:U77)</f>
        <v>9.7200000000000006</v>
      </c>
      <c r="AE69" t="s">
        <v>99</v>
      </c>
    </row>
    <row r="70" spans="1:60" ht="22.5" outlineLevel="1" x14ac:dyDescent="0.2">
      <c r="A70" s="215">
        <v>59</v>
      </c>
      <c r="B70" s="221" t="s">
        <v>199</v>
      </c>
      <c r="C70" s="264" t="s">
        <v>200</v>
      </c>
      <c r="D70" s="223" t="s">
        <v>143</v>
      </c>
      <c r="E70" s="229">
        <v>1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0</v>
      </c>
      <c r="M70" s="232">
        <f>G70*(1+L70/100)</f>
        <v>0</v>
      </c>
      <c r="N70" s="224">
        <v>1.72E-3</v>
      </c>
      <c r="O70" s="224">
        <f>ROUND(E70*N70,5)</f>
        <v>1.72E-3</v>
      </c>
      <c r="P70" s="224">
        <v>0</v>
      </c>
      <c r="Q70" s="224">
        <f>ROUND(E70*P70,5)</f>
        <v>0</v>
      </c>
      <c r="R70" s="224"/>
      <c r="S70" s="224"/>
      <c r="T70" s="225">
        <v>0.47599999999999998</v>
      </c>
      <c r="U70" s="224">
        <f>ROUND(E70*T70,2)</f>
        <v>0.48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107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1" x14ac:dyDescent="0.2">
      <c r="A71" s="215">
        <v>60</v>
      </c>
      <c r="B71" s="221" t="s">
        <v>201</v>
      </c>
      <c r="C71" s="264" t="s">
        <v>202</v>
      </c>
      <c r="D71" s="223" t="s">
        <v>203</v>
      </c>
      <c r="E71" s="229">
        <v>1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0</v>
      </c>
      <c r="M71" s="232">
        <f>G71*(1+L71/100)</f>
        <v>0</v>
      </c>
      <c r="N71" s="224">
        <v>7.2000000000000005E-4</v>
      </c>
      <c r="O71" s="224">
        <f>ROUND(E71*N71,5)</f>
        <v>7.2000000000000005E-4</v>
      </c>
      <c r="P71" s="224">
        <v>0</v>
      </c>
      <c r="Q71" s="224">
        <f>ROUND(E71*P71,5)</f>
        <v>0</v>
      </c>
      <c r="R71" s="224"/>
      <c r="S71" s="224"/>
      <c r="T71" s="225">
        <v>0.50600000000000001</v>
      </c>
      <c r="U71" s="224">
        <f>ROUND(E71*T71,2)</f>
        <v>0.51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107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15">
        <v>61</v>
      </c>
      <c r="B72" s="221" t="s">
        <v>204</v>
      </c>
      <c r="C72" s="264" t="s">
        <v>205</v>
      </c>
      <c r="D72" s="223" t="s">
        <v>128</v>
      </c>
      <c r="E72" s="229">
        <v>1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0</v>
      </c>
      <c r="M72" s="232">
        <f>G72*(1+L72/100)</f>
        <v>0</v>
      </c>
      <c r="N72" s="224">
        <v>0</v>
      </c>
      <c r="O72" s="224">
        <f>ROUND(E72*N72,5)</f>
        <v>0</v>
      </c>
      <c r="P72" s="224">
        <v>0</v>
      </c>
      <c r="Q72" s="224">
        <f>ROUND(E72*P72,5)</f>
        <v>0</v>
      </c>
      <c r="R72" s="224"/>
      <c r="S72" s="224"/>
      <c r="T72" s="225">
        <v>1.573</v>
      </c>
      <c r="U72" s="224">
        <f>ROUND(E72*T72,2)</f>
        <v>1.57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107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>
        <v>62</v>
      </c>
      <c r="B73" s="221" t="s">
        <v>206</v>
      </c>
      <c r="C73" s="264" t="s">
        <v>207</v>
      </c>
      <c r="D73" s="223" t="s">
        <v>203</v>
      </c>
      <c r="E73" s="229">
        <v>2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0</v>
      </c>
      <c r="M73" s="232">
        <f>G73*(1+L73/100)</f>
        <v>0</v>
      </c>
      <c r="N73" s="224">
        <v>0</v>
      </c>
      <c r="O73" s="224">
        <f>ROUND(E73*N73,5)</f>
        <v>0</v>
      </c>
      <c r="P73" s="224">
        <v>1.933E-2</v>
      </c>
      <c r="Q73" s="224">
        <f>ROUND(E73*P73,5)</f>
        <v>3.866E-2</v>
      </c>
      <c r="R73" s="224"/>
      <c r="S73" s="224"/>
      <c r="T73" s="225">
        <v>0.59</v>
      </c>
      <c r="U73" s="224">
        <f>ROUND(E73*T73,2)</f>
        <v>1.18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107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>
        <v>63</v>
      </c>
      <c r="B74" s="221" t="s">
        <v>208</v>
      </c>
      <c r="C74" s="264" t="s">
        <v>209</v>
      </c>
      <c r="D74" s="223" t="s">
        <v>203</v>
      </c>
      <c r="E74" s="229">
        <v>2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0</v>
      </c>
      <c r="M74" s="232">
        <f>G74*(1+L74/100)</f>
        <v>0</v>
      </c>
      <c r="N74" s="224">
        <v>0</v>
      </c>
      <c r="O74" s="224">
        <f>ROUND(E74*N74,5)</f>
        <v>0</v>
      </c>
      <c r="P74" s="224">
        <v>1.72E-2</v>
      </c>
      <c r="Q74" s="224">
        <f>ROUND(E74*P74,5)</f>
        <v>3.44E-2</v>
      </c>
      <c r="R74" s="224"/>
      <c r="S74" s="224"/>
      <c r="T74" s="225">
        <v>0.40300000000000002</v>
      </c>
      <c r="U74" s="224">
        <f>ROUND(E74*T74,2)</f>
        <v>0.81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107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64</v>
      </c>
      <c r="B75" s="221" t="s">
        <v>210</v>
      </c>
      <c r="C75" s="264" t="s">
        <v>211</v>
      </c>
      <c r="D75" s="223" t="s">
        <v>203</v>
      </c>
      <c r="E75" s="229">
        <v>2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0</v>
      </c>
      <c r="M75" s="232">
        <f>G75*(1+L75/100)</f>
        <v>0</v>
      </c>
      <c r="N75" s="224">
        <v>0</v>
      </c>
      <c r="O75" s="224">
        <f>ROUND(E75*N75,5)</f>
        <v>0</v>
      </c>
      <c r="P75" s="224">
        <v>8.5999999999999998E-4</v>
      </c>
      <c r="Q75" s="224">
        <f>ROUND(E75*P75,5)</f>
        <v>1.72E-3</v>
      </c>
      <c r="R75" s="224"/>
      <c r="S75" s="224"/>
      <c r="T75" s="225">
        <v>0.222</v>
      </c>
      <c r="U75" s="224">
        <f>ROUND(E75*T75,2)</f>
        <v>0.44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107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65</v>
      </c>
      <c r="B76" s="221" t="s">
        <v>212</v>
      </c>
      <c r="C76" s="264" t="s">
        <v>213</v>
      </c>
      <c r="D76" s="223" t="s">
        <v>203</v>
      </c>
      <c r="E76" s="229">
        <v>2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0</v>
      </c>
      <c r="M76" s="232">
        <f>G76*(1+L76/100)</f>
        <v>0</v>
      </c>
      <c r="N76" s="224">
        <v>0</v>
      </c>
      <c r="O76" s="224">
        <f>ROUND(E76*N76,5)</f>
        <v>0</v>
      </c>
      <c r="P76" s="224">
        <v>1.9460000000000002E-2</v>
      </c>
      <c r="Q76" s="224">
        <f>ROUND(E76*P76,5)</f>
        <v>3.8920000000000003E-2</v>
      </c>
      <c r="R76" s="224"/>
      <c r="S76" s="224"/>
      <c r="T76" s="225">
        <v>0.38200000000000001</v>
      </c>
      <c r="U76" s="224">
        <f>ROUND(E76*T76,2)</f>
        <v>0.76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107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42">
        <v>66</v>
      </c>
      <c r="B77" s="243" t="s">
        <v>214</v>
      </c>
      <c r="C77" s="266" t="s">
        <v>215</v>
      </c>
      <c r="D77" s="244" t="s">
        <v>128</v>
      </c>
      <c r="E77" s="245">
        <v>1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0</v>
      </c>
      <c r="M77" s="247">
        <f>G77*(1+L77/100)</f>
        <v>0</v>
      </c>
      <c r="N77" s="248">
        <v>0</v>
      </c>
      <c r="O77" s="248">
        <f>ROUND(E77*N77,5)</f>
        <v>0</v>
      </c>
      <c r="P77" s="248">
        <v>0</v>
      </c>
      <c r="Q77" s="248">
        <f>ROUND(E77*P77,5)</f>
        <v>0</v>
      </c>
      <c r="R77" s="248"/>
      <c r="S77" s="248"/>
      <c r="T77" s="249">
        <v>3.97</v>
      </c>
      <c r="U77" s="248">
        <f>ROUND(E77*T77,2)</f>
        <v>3.97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107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">
      <c r="A78" s="6"/>
      <c r="B78" s="7" t="s">
        <v>216</v>
      </c>
      <c r="C78" s="267" t="s">
        <v>216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v>15</v>
      </c>
      <c r="AD78">
        <v>21</v>
      </c>
    </row>
    <row r="79" spans="1:60" x14ac:dyDescent="0.2">
      <c r="A79" s="250"/>
      <c r="B79" s="251">
        <v>26</v>
      </c>
      <c r="C79" s="268" t="s">
        <v>216</v>
      </c>
      <c r="D79" s="252"/>
      <c r="E79" s="252"/>
      <c r="F79" s="252"/>
      <c r="G79" s="263">
        <f>G8+G10+G60+G69</f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f>SUMIF(L7:L77,AC78,G7:G77)</f>
        <v>0</v>
      </c>
      <c r="AD79">
        <f>SUMIF(L7:L77,AD78,G7:G77)</f>
        <v>0</v>
      </c>
      <c r="AE79" t="s">
        <v>217</v>
      </c>
    </row>
    <row r="80" spans="1:60" x14ac:dyDescent="0.2">
      <c r="A80" s="6"/>
      <c r="B80" s="7" t="s">
        <v>216</v>
      </c>
      <c r="C80" s="267" t="s">
        <v>216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6"/>
      <c r="B81" s="7" t="s">
        <v>216</v>
      </c>
      <c r="C81" s="267" t="s">
        <v>216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3">
        <v>33</v>
      </c>
      <c r="B82" s="253"/>
      <c r="C82" s="269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54"/>
      <c r="B83" s="255"/>
      <c r="C83" s="270"/>
      <c r="D83" s="255"/>
      <c r="E83" s="255"/>
      <c r="F83" s="255"/>
      <c r="G83" s="25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E83" t="s">
        <v>218</v>
      </c>
    </row>
    <row r="84" spans="1:31" x14ac:dyDescent="0.2">
      <c r="A84" s="257"/>
      <c r="B84" s="258"/>
      <c r="C84" s="271"/>
      <c r="D84" s="258"/>
      <c r="E84" s="258"/>
      <c r="F84" s="258"/>
      <c r="G84" s="259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57"/>
      <c r="B85" s="258"/>
      <c r="C85" s="271"/>
      <c r="D85" s="258"/>
      <c r="E85" s="258"/>
      <c r="F85" s="258"/>
      <c r="G85" s="259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57"/>
      <c r="B86" s="258"/>
      <c r="C86" s="271"/>
      <c r="D86" s="258"/>
      <c r="E86" s="258"/>
      <c r="F86" s="258"/>
      <c r="G86" s="259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260"/>
      <c r="B87" s="261"/>
      <c r="C87" s="272"/>
      <c r="D87" s="261"/>
      <c r="E87" s="261"/>
      <c r="F87" s="261"/>
      <c r="G87" s="262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A88" s="6"/>
      <c r="B88" s="7" t="s">
        <v>216</v>
      </c>
      <c r="C88" s="267" t="s">
        <v>216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">
      <c r="C89" s="273"/>
      <c r="AE89" t="s">
        <v>219</v>
      </c>
    </row>
  </sheetData>
  <mergeCells count="6">
    <mergeCell ref="A1:G1"/>
    <mergeCell ref="C2:G2"/>
    <mergeCell ref="C3:G3"/>
    <mergeCell ref="C4:G4"/>
    <mergeCell ref="A82:C82"/>
    <mergeCell ref="A83:G8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Cipris</dc:creator>
  <cp:lastModifiedBy>Cipris</cp:lastModifiedBy>
  <cp:lastPrinted>2014-02-28T09:52:57Z</cp:lastPrinted>
  <dcterms:created xsi:type="dcterms:W3CDTF">2009-04-08T07:15:50Z</dcterms:created>
  <dcterms:modified xsi:type="dcterms:W3CDTF">2020-02-28T11:04:28Z</dcterms:modified>
</cp:coreProperties>
</file>